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ring Pl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<sst xmlns="http://schemas.openxmlformats.org/spreadsheetml/2006/main" count="37" uniqueCount="37">
  <si>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BUSINESS CFO FOR HIRE</t>
  </si>
  <si>
    <t xml:space="preserve">Beyond the Balance Sheet</t>
  </si>
  <si>
    <t xml:space="preserve">Hiring Plan / Headcount Cost Model</t>
  </si>
  <si>
    <t xml:space="preserve">Fill in the blue cells with your own numbers</t>
  </si>
  <si>
    <t xml:space="preserve">Benefits &amp; Payroll Tax Load (%)</t>
  </si>
  <si>
    <t xml:space="preserve">Applied on top of base salary for fully-loaded cost (typical range 18-30%)</t>
  </si>
  <si>
    <t xml:space="preserve">Role</t>
  </si>
  <si>
    <t xml:space="preserve">Start Month (1-12)</t>
  </si>
  <si>
    <t xml:space="preserve">Annual Base Salary ($)</t>
  </si>
  <si>
    <t xml:space="preserve">Monthly Base ($)</t>
  </si>
  <si>
    <t xml:space="preserve">Fully-Loaded Monthly ($)</t>
  </si>
  <si>
    <t xml:space="preserve">Fully-Loaded Annual ($)</t>
  </si>
  <si>
    <t xml:space="preserve">Months Active (Yr 1)</t>
  </si>
  <si>
    <t xml:space="preserve">Year 1 Cost ($)</t>
  </si>
  <si>
    <t xml:space="preserve">VP of Sales</t>
  </si>
  <si>
    <t xml:space="preserve">Senior Engineer</t>
  </si>
  <si>
    <t xml:space="preserve">Customer Success Manager</t>
  </si>
  <si>
    <t xml:space="preserve">Marketing Manager</t>
  </si>
  <si>
    <t xml:space="preserve">Staff Accountant</t>
  </si>
  <si>
    <t xml:space="preserve">Total</t>
  </si>
  <si>
    <t xml:space="preserve">Monthly Fully-Loaded Run-Rate by Month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</si>
  <si>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</si>
  <si>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</si>
  <si>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</si>
  <si>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</si>
  <si>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</si>
  <si>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</si>
  <si>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</si>
  <si>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</si>
  <si>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</si>
  <si>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</si>
  <si>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</si>
  <si>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</si>
  <si>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</si>
  <si>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Total Monthly Cost ($)</t>
  </si>
  <si>
    <t xml:space="preserve">Legend: Blue = enter your own numbers. Black = calculates automatically. "Months Active (Yr 1)" assumes a 12-month plan year.</t>
  </si>
  <si>
    <t xml:space="preserve">businesscfoforhire.com  |  (470) 785-2880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</si>
</sst>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\$#,##0"/>
    <numFmt numFmtId="167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DBDD80"/>
      <name val="Poppins"/>
      <family val="0"/>
      <charset val="1"/>
    </font>
    <font>
      <i val="true"/>
      <sz val="9"/>
      <color rgb="FFC7CEE0"/>
      <name val="Arial"/>
      <family val="0"/>
      <charset val="1"/>
    </font>
    <font>
      <b val="true"/>
      <sz val="16"/>
      <color rgb="FF2C603F"/>
      <name val="Poppins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2C603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2C603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C603F"/>
        <bgColor rgb="FF0080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CE1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7CE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BDD80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60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0</xdr:row>
      <xdr:rowOff>0</xdr:rowOff>
    </xdr:from>
    <xdr:to>
      <xdr:col>7</xdr:col>
      <xdr:colOff>418680</xdr:colOff>
      <xdr:row>1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5920920" y="0"/>
          <a:ext cx="418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3" min="2" style="0" width="10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9.7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  <c r="G5" s="4"/>
      <c r="H5" s="4"/>
    </row>
    <row r="7" customFormat="false" ht="15" hidden="false" customHeight="false" outlineLevel="0" collapsed="false">
      <c r="A7" s="5" t="s">
        <v>4</v>
      </c>
      <c r="B7" s="6" t="n">
        <v>0.22</v>
      </c>
      <c r="C7" s="7" t="s">
        <v>5</v>
      </c>
    </row>
    <row r="9" customFormat="false" ht="32.8" hidden="false" customHeight="false" outlineLevel="0" collapsed="false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</row>
    <row r="10" customFormat="false" ht="15" hidden="false" customHeight="false" outlineLevel="0" collapsed="false">
      <c r="A10" s="9" t="s">
        <v>14</v>
      </c>
      <c r="B10" s="10" t="n">
        <v>1</v>
      </c>
      <c r="C10" s="11" t="n">
        <v>160000</v>
      </c>
      <c r="D10" s="12" t="n">
        <f aca="false">C10/12</f>
        <v>13333.3333333333</v>
      </c>
      <c r="E10" s="12" t="n">
        <f aca="false">D10*(1+$B$7)</f>
        <v>16266.6666666667</v>
      </c>
      <c r="F10" s="12" t="n">
        <f aca="false">E10*12</f>
        <v>195200</v>
      </c>
      <c r="G10" s="13" t="n">
        <f aca="false">13-B10</f>
        <v>12</v>
      </c>
      <c r="H10" s="14" t="n">
        <f aca="false">E10*G10</f>
        <v>195200</v>
      </c>
    </row>
    <row r="11" customFormat="false" ht="15" hidden="false" customHeight="false" outlineLevel="0" collapsed="false">
      <c r="A11" s="9" t="s">
        <v>15</v>
      </c>
      <c r="B11" s="10" t="n">
        <v>2</v>
      </c>
      <c r="C11" s="11" t="n">
        <v>145000</v>
      </c>
      <c r="D11" s="12" t="n">
        <f aca="false">C11/12</f>
        <v>12083.3333333333</v>
      </c>
      <c r="E11" s="12" t="n">
        <f aca="false">D11*(1+$B$7)</f>
        <v>14741.6666666667</v>
      </c>
      <c r="F11" s="12" t="n">
        <f aca="false">E11*12</f>
        <v>176900</v>
      </c>
      <c r="G11" s="13" t="n">
        <f aca="false">13-B11</f>
        <v>11</v>
      </c>
      <c r="H11" s="14" t="n">
        <f aca="false">E11*G11</f>
        <v>162158.333333333</v>
      </c>
    </row>
    <row r="12" customFormat="false" ht="15" hidden="false" customHeight="false" outlineLevel="0" collapsed="false">
      <c r="A12" s="9" t="s">
        <v>16</v>
      </c>
      <c r="B12" s="10" t="n">
        <v>3</v>
      </c>
      <c r="C12" s="11" t="n">
        <v>85000</v>
      </c>
      <c r="D12" s="12" t="n">
        <f aca="false">C12/12</f>
        <v>7083.33333333333</v>
      </c>
      <c r="E12" s="12" t="n">
        <f aca="false">D12*(1+$B$7)</f>
        <v>8641.66666666667</v>
      </c>
      <c r="F12" s="12" t="n">
        <f aca="false">E12*12</f>
        <v>103700</v>
      </c>
      <c r="G12" s="13" t="n">
        <f aca="false">13-B12</f>
        <v>10</v>
      </c>
      <c r="H12" s="14" t="n">
        <f aca="false">E12*G12</f>
        <v>86416.6666666667</v>
      </c>
    </row>
    <row r="13" customFormat="false" ht="15" hidden="false" customHeight="false" outlineLevel="0" collapsed="false">
      <c r="A13" s="9" t="s">
        <v>17</v>
      </c>
      <c r="B13" s="10" t="n">
        <v>4</v>
      </c>
      <c r="C13" s="11" t="n">
        <v>95000</v>
      </c>
      <c r="D13" s="12" t="n">
        <f aca="false">C13/12</f>
        <v>7916.66666666667</v>
      </c>
      <c r="E13" s="12" t="n">
        <f aca="false">D13*(1+$B$7)</f>
        <v>9658.33333333333</v>
      </c>
      <c r="F13" s="12" t="n">
        <f aca="false">E13*12</f>
        <v>115900</v>
      </c>
      <c r="G13" s="13" t="n">
        <f aca="false">13-B13</f>
        <v>9</v>
      </c>
      <c r="H13" s="14" t="n">
        <f aca="false">E13*G13</f>
        <v>86925</v>
      </c>
    </row>
    <row r="14" customFormat="false" ht="15" hidden="false" customHeight="false" outlineLevel="0" collapsed="false">
      <c r="A14" s="9" t="s">
        <v>18</v>
      </c>
      <c r="B14" s="10" t="n">
        <v>6</v>
      </c>
      <c r="C14" s="11" t="n">
        <v>70000</v>
      </c>
      <c r="D14" s="12" t="n">
        <f aca="false">C14/12</f>
        <v>5833.33333333333</v>
      </c>
      <c r="E14" s="12" t="n">
        <f aca="false">D14*(1+$B$7)</f>
        <v>7116.66666666667</v>
      </c>
      <c r="F14" s="12" t="n">
        <f aca="false">E14*12</f>
        <v>85400</v>
      </c>
      <c r="G14" s="13" t="n">
        <f aca="false">13-B14</f>
        <v>7</v>
      </c>
      <c r="H14" s="14" t="n">
        <f aca="false">E14*G14</f>
        <v>49816.6666666667</v>
      </c>
    </row>
    <row r="15" customFormat="false" ht="15" hidden="false" customHeight="false" outlineLevel="0" collapsed="false">
      <c r="A15" s="15" t="s">
        <v>19</v>
      </c>
      <c r="B15" s="16"/>
      <c r="C15" s="16"/>
      <c r="D15" s="16"/>
      <c r="E15" s="16"/>
      <c r="F15" s="16"/>
      <c r="G15" s="16"/>
      <c r="H15" s="14" t="n">
        <f aca="false">SUM(H10:H14)</f>
        <v>580516.666666667</v>
      </c>
    </row>
    <row r="18" customFormat="false" ht="15" hidden="false" customHeight="false" outlineLevel="0" collapsed="false">
      <c r="A18" s="17" t="s">
        <v>20</v>
      </c>
    </row>
    <row r="19" customFormat="false" ht="15" hidden="false" customHeight="false" outlineLevel="0" collapsed="false">
      <c r="A19" s="18" t="s">
        <v>21</v>
      </c>
      <c r="B19" s="19" t="s">
        <v>22</v>
      </c>
      <c r="C19" s="19" t="s">
        <v>23</v>
      </c>
      <c r="D19" s="19" t="s">
        <v>24</v>
      </c>
      <c r="E19" s="19" t="s">
        <v>25</v>
      </c>
      <c r="F19" s="19" t="s">
        <v>26</v>
      </c>
      <c r="G19" s="19" t="s">
        <v>27</v>
      </c>
      <c r="H19" s="19" t="s">
        <v>28</v>
      </c>
      <c r="I19" s="19" t="s">
        <v>29</v>
      </c>
      <c r="J19" s="19" t="s">
        <v>30</v>
      </c>
      <c r="K19" s="19" t="s">
        <v>31</v>
      </c>
      <c r="L19" s="19" t="s">
        <v>32</v>
      </c>
      <c r="M19" s="19" t="s">
        <v>33</v>
      </c>
    </row>
    <row r="20" customFormat="false" ht="15" hidden="false" customHeight="false" outlineLevel="0" collapsed="false">
      <c r="A20" s="15" t="s">
        <v>34</v>
      </c>
      <c r="B20" s="12" t="n">
        <f aca="false">SUMPRODUCT(($B$10:$B$14&lt;=1)*$E$10:$E$14)</f>
        <v>16266.6666666667</v>
      </c>
      <c r="C20" s="12" t="n">
        <f aca="false">SUMPRODUCT(($B$10:$B$14&lt;=2)*$E$10:$E$14)</f>
        <v>31008.3333333333</v>
      </c>
      <c r="D20" s="12" t="n">
        <f aca="false">SUMPRODUCT(($B$10:$B$14&lt;=3)*$E$10:$E$14)</f>
        <v>39650</v>
      </c>
      <c r="E20" s="12" t="n">
        <f aca="false">SUMPRODUCT(($B$10:$B$14&lt;=4)*$E$10:$E$14)</f>
        <v>49308.3333333333</v>
      </c>
      <c r="F20" s="12" t="n">
        <f aca="false">SUMPRODUCT(($B$10:$B$14&lt;=5)*$E$10:$E$14)</f>
        <v>49308.3333333333</v>
      </c>
      <c r="G20" s="12" t="n">
        <f aca="false">SUMPRODUCT(($B$10:$B$14&lt;=6)*$E$10:$E$14)</f>
        <v>56425</v>
      </c>
      <c r="H20" s="12" t="n">
        <f aca="false">SUMPRODUCT(($B$10:$B$14&lt;=7)*$E$10:$E$14)</f>
        <v>56425</v>
      </c>
      <c r="I20" s="12" t="n">
        <f aca="false">SUMPRODUCT(($B$10:$B$14&lt;=8)*$E$10:$E$14)</f>
        <v>56425</v>
      </c>
      <c r="J20" s="12" t="n">
        <f aca="false">SUMPRODUCT(($B$10:$B$14&lt;=9)*$E$10:$E$14)</f>
        <v>56425</v>
      </c>
      <c r="K20" s="12" t="n">
        <f aca="false">SUMPRODUCT(($B$10:$B$14&lt;=10)*$E$10:$E$14)</f>
        <v>56425</v>
      </c>
      <c r="L20" s="12" t="n">
        <f aca="false">SUMPRODUCT(($B$10:$B$14&lt;=11)*$E$10:$E$14)</f>
        <v>56425</v>
      </c>
      <c r="M20" s="12" t="n">
        <f aca="false">SUMPRODUCT(($B$10:$B$14&lt;=12)*$E$10:$E$14)</f>
        <v>56425</v>
      </c>
    </row>
    <row r="22" customFormat="false" ht="15" hidden="false" customHeight="false" outlineLevel="0" collapsed="false">
      <c r="A22" s="7" t="s">
        <v>35</v>
      </c>
    </row>
    <row r="24" customFormat="false" ht="15" hidden="false" customHeight="false" outlineLevel="0" collapsed="false">
      <c r="A24" s="20" t="s">
        <v>36</v>
      </c>
    </row>
  </sheetData>
  <mergeCells count="4">
    <mergeCell ref="A1:H1"/>
    <mergeCell ref="A2:H2"/>
    <mergeCell ref="A4:H4"/>
    <mergeCell ref="A5:H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2026-08-05T18:13:02Z</dcterms:created>
  <dc:creator>openpyxl</dc:creator>
  <dc:description/>
  <dc:language>en-US</dc:language>
  <cp:lastModifiedBy/>
  <dcterms:modified xsi:type="dcterms:W3CDTF">2026-08-05T18:13:03Z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